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9. SETEMBRO\"/>
    </mc:Choice>
  </mc:AlternateContent>
  <bookViews>
    <workbookView xWindow="0" yWindow="0" windowWidth="24000" windowHeight="9135"/>
  </bookViews>
  <sheets>
    <sheet name="Plan1" sheetId="1" r:id="rId1"/>
    <sheet name="obsolet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 l="1"/>
  <c r="E15" i="1"/>
  <c r="J14" i="1" l="1"/>
  <c r="E14" i="1"/>
  <c r="F13" i="1" l="1"/>
  <c r="E13" i="1" l="1"/>
  <c r="F12" i="1"/>
  <c r="E12" i="1" l="1"/>
  <c r="E11" i="1" l="1"/>
  <c r="G10" i="1" l="1"/>
  <c r="G11" i="1" s="1"/>
  <c r="G12" i="1" s="1"/>
  <c r="E10" i="1"/>
  <c r="G13" i="1" l="1"/>
  <c r="J13" i="1" s="1"/>
  <c r="H12" i="1"/>
  <c r="H13" i="1"/>
  <c r="J12" i="1"/>
  <c r="H11" i="1"/>
  <c r="H10" i="1"/>
  <c r="G9" i="1"/>
  <c r="E9" i="1"/>
  <c r="H9" i="1" l="1"/>
  <c r="J9" i="1"/>
  <c r="G11" i="2"/>
  <c r="J11" i="2" s="1"/>
  <c r="E11" i="2"/>
  <c r="H11" i="2" s="1"/>
  <c r="J9" i="2"/>
  <c r="I9" i="2"/>
  <c r="H9" i="2"/>
  <c r="G9" i="2"/>
  <c r="E9" i="2"/>
  <c r="G8" i="2"/>
  <c r="J8" i="2" s="1"/>
  <c r="E8" i="2"/>
  <c r="H8" i="2" s="1"/>
  <c r="I8" i="2" l="1"/>
  <c r="I11" i="2"/>
  <c r="G8" i="1" l="1"/>
  <c r="E8" i="1"/>
  <c r="H8" i="1" l="1"/>
  <c r="J8" i="1"/>
</calcChain>
</file>

<file path=xl/sharedStrings.xml><?xml version="1.0" encoding="utf-8"?>
<sst xmlns="http://schemas.openxmlformats.org/spreadsheetml/2006/main" count="54" uniqueCount="33">
  <si>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</si>
  <si>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</si>
  <si>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</si>
  <si>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</si>
  <si>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</si>
  <si>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</si>
  <si>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</si>
  <si>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</si>
  <si>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</si>
  <si>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</si>
  <si>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</si>
  <si>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</si>
  <si>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</si>
  <si>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</si>
  <si>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</si>
  <si>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</si>
  <si>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</si>
  <si>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</si>
  <si>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 xml:space="preserve">Priscila Minan de Oliveira Crus                                                                         </t>
  </si>
  <si>
    <t>07/07/2023 a 16/08/2023</t>
  </si>
  <si>
    <t>17/08/2023 a 24/08/2023</t>
  </si>
  <si>
    <t>EXECUÇÃO DE OBRA DE CONSTRUÇÃO E REVITALIZAÇÃO DA ORLA DO RIO SERGIPE, NO MUNICÍPIO DE BARRA DOS COQUEIROS/SE</t>
  </si>
  <si>
    <t>AMT PROJETOS E SERVIÇOS LTDA</t>
  </si>
  <si>
    <t>21/12/2023 A 21/01/2024</t>
  </si>
  <si>
    <t>06/03/2024 a 05/04/2024</t>
  </si>
  <si>
    <t>06/05/2024 a 05/06/2024</t>
  </si>
  <si>
    <t>06/04/2024 a 05/05/2024</t>
  </si>
  <si>
    <t>06/02/204 a 05/03/2024</t>
  </si>
  <si>
    <t>21/12/2023 a 05/02/2024</t>
  </si>
  <si>
    <t>06/06/2024 a 05/07/2024</t>
  </si>
  <si>
    <t>06/07/2024 a 05/08/2024</t>
  </si>
  <si>
    <t>06/08/2024 a 05/09/2024</t>
  </si>
  <si>
    <t>06/09/2024 a 05/10/2024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</si>
</sst>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8" fontId="3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0" fillId="0" borderId="0" xfId="1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4" zoomScaleNormal="100" workbookViewId="0">
      <selection activeCell="D10" sqref="D10"/>
    </sheetView>
  </sheetViews>
  <sheetFormatPr defaultRowHeight="15" x14ac:dyDescent="0.25"/>
  <cols>
    <col min="1" max="1" width="17.42578125" customWidth="1"/>
    <col min="2" max="2" width="15.710937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5" ht="25.5" customHeight="1" x14ac:dyDescent="0.25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</row>
    <row r="2" spans="1:15" ht="31.5" customHeight="1" x14ac:dyDescent="0.25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</row>
    <row r="3" spans="1:15" ht="22.5" customHeight="1" x14ac:dyDescent="0.25">
      <c r="A3" s="19" t="s">
        <v>10</v>
      </c>
      <c r="B3" s="19"/>
      <c r="C3" s="16" t="s">
        <v>22</v>
      </c>
      <c r="D3" s="16"/>
      <c r="E3" s="16"/>
      <c r="F3" s="16"/>
      <c r="G3" s="16"/>
      <c r="H3" s="16"/>
      <c r="I3" s="16"/>
      <c r="J3" s="16"/>
      <c r="K3" s="1"/>
    </row>
    <row r="4" spans="1:15" ht="22.5" customHeight="1" x14ac:dyDescent="0.25">
      <c r="A4" s="19" t="s">
        <v>11</v>
      </c>
      <c r="B4" s="19"/>
      <c r="C4" s="15">
        <v>45281</v>
      </c>
      <c r="D4" s="15"/>
      <c r="E4" s="16"/>
      <c r="F4" s="16"/>
      <c r="G4" s="16"/>
      <c r="H4" s="16"/>
      <c r="I4" s="16"/>
      <c r="J4" s="16"/>
      <c r="K4" s="1"/>
    </row>
    <row r="5" spans="1:15" ht="22.5" customHeight="1" x14ac:dyDescent="0.25">
      <c r="A5" s="19" t="s">
        <v>12</v>
      </c>
      <c r="B5" s="19"/>
      <c r="C5" s="15">
        <v>45586</v>
      </c>
      <c r="D5" s="15"/>
      <c r="E5" s="16"/>
      <c r="F5" s="16"/>
      <c r="G5" s="16"/>
      <c r="H5" s="16"/>
      <c r="I5" s="16"/>
      <c r="J5" s="16"/>
      <c r="K5" s="1"/>
    </row>
    <row r="6" spans="1:15" ht="15.75" customHeight="1" x14ac:dyDescent="0.25">
      <c r="A6" s="26" t="s">
        <v>0</v>
      </c>
      <c r="B6" s="26" t="s">
        <v>1</v>
      </c>
      <c r="C6" s="26" t="s">
        <v>3</v>
      </c>
      <c r="D6" s="26" t="s">
        <v>16</v>
      </c>
      <c r="E6" s="26" t="s">
        <v>4</v>
      </c>
      <c r="F6" s="26" t="s">
        <v>2</v>
      </c>
      <c r="G6" s="26" t="s">
        <v>17</v>
      </c>
      <c r="H6" s="26" t="s">
        <v>5</v>
      </c>
      <c r="I6" s="26" t="s">
        <v>6</v>
      </c>
      <c r="J6" s="26"/>
    </row>
    <row r="7" spans="1:15" ht="31.5" x14ac:dyDescent="0.25">
      <c r="A7" s="26"/>
      <c r="B7" s="26"/>
      <c r="C7" s="26"/>
      <c r="D7" s="26"/>
      <c r="E7" s="26"/>
      <c r="F7" s="26"/>
      <c r="G7" s="26"/>
      <c r="H7" s="26"/>
      <c r="I7" s="27" t="s">
        <v>7</v>
      </c>
      <c r="J7" s="27" t="s">
        <v>8</v>
      </c>
    </row>
    <row r="8" spans="1:15" ht="30" x14ac:dyDescent="0.25">
      <c r="A8" s="7">
        <v>1</v>
      </c>
      <c r="B8" s="11" t="s">
        <v>28</v>
      </c>
      <c r="C8" s="2">
        <v>8572701.1199999992</v>
      </c>
      <c r="D8" s="2">
        <v>0</v>
      </c>
      <c r="E8" s="2">
        <f>C8+D8</f>
        <v>8572701.1199999992</v>
      </c>
      <c r="F8" s="2">
        <v>0</v>
      </c>
      <c r="G8" s="2">
        <f>SUM(F8)</f>
        <v>0</v>
      </c>
      <c r="H8" s="3">
        <f>E8-G8</f>
        <v>8572701.1199999992</v>
      </c>
      <c r="I8" s="4">
        <v>5.0000000000000001E-3</v>
      </c>
      <c r="J8" s="4">
        <f t="shared" ref="J8" si="0">G8/E8</f>
        <v>0</v>
      </c>
    </row>
    <row r="9" spans="1:15" ht="30" x14ac:dyDescent="0.25">
      <c r="A9" s="7">
        <v>2</v>
      </c>
      <c r="B9" s="7" t="s">
        <v>27</v>
      </c>
      <c r="C9" s="2">
        <v>8572701.1199999992</v>
      </c>
      <c r="D9" s="2">
        <v>0</v>
      </c>
      <c r="E9" s="2">
        <f>C9+D9</f>
        <v>8572701.1199999992</v>
      </c>
      <c r="F9" s="2">
        <v>0</v>
      </c>
      <c r="G9" s="2">
        <f>SUM(F9)</f>
        <v>0</v>
      </c>
      <c r="H9" s="3">
        <f>E9-G9</f>
        <v>8572701.1199999992</v>
      </c>
      <c r="I9" s="4">
        <v>5.0000000000000001E-3</v>
      </c>
      <c r="J9" s="4">
        <f t="shared" ref="J9" si="1">G9/E9</f>
        <v>0</v>
      </c>
    </row>
    <row r="10" spans="1:15" ht="30" x14ac:dyDescent="0.25">
      <c r="A10" s="7">
        <v>3</v>
      </c>
      <c r="B10" s="7" t="s">
        <v>24</v>
      </c>
      <c r="C10" s="2">
        <v>8572701.1199999992</v>
      </c>
      <c r="D10" s="2">
        <v>744397.15</v>
      </c>
      <c r="E10" s="2">
        <f>C10+D10</f>
        <v>9317098.2699999996</v>
      </c>
      <c r="F10" s="2">
        <v>95249.71</v>
      </c>
      <c r="G10" s="2">
        <f>SUM(F10)</f>
        <v>95249.71</v>
      </c>
      <c r="H10" s="3">
        <f>E10-G10</f>
        <v>9221848.5599999987</v>
      </c>
      <c r="I10" s="4">
        <v>1.3599999999999999E-2</v>
      </c>
      <c r="J10" s="4">
        <v>1.0999999999999999E-2</v>
      </c>
    </row>
    <row r="11" spans="1:15" ht="30" x14ac:dyDescent="0.25">
      <c r="A11" s="7">
        <v>4</v>
      </c>
      <c r="B11" s="7" t="s">
        <v>26</v>
      </c>
      <c r="C11" s="2">
        <v>8572701.1199999992</v>
      </c>
      <c r="D11" s="2">
        <v>744397.15</v>
      </c>
      <c r="E11" s="2">
        <f>C11+D11</f>
        <v>9317098.2699999996</v>
      </c>
      <c r="F11" s="2">
        <v>0</v>
      </c>
      <c r="G11" s="2">
        <f>G10+F11</f>
        <v>95249.71</v>
      </c>
      <c r="H11" s="3">
        <f>E11-G11</f>
        <v>9221848.5599999987</v>
      </c>
      <c r="I11" s="4">
        <v>3.3000000000000002E-2</v>
      </c>
      <c r="J11" s="4">
        <v>1.0999999999999999E-2</v>
      </c>
      <c r="O11" s="12"/>
    </row>
    <row r="12" spans="1:15" ht="30" customHeight="1" x14ac:dyDescent="0.25">
      <c r="A12" s="7">
        <v>5</v>
      </c>
      <c r="B12" s="7" t="s">
        <v>25</v>
      </c>
      <c r="C12" s="2">
        <v>8572701.1199999992</v>
      </c>
      <c r="D12" s="2">
        <v>744397.15</v>
      </c>
      <c r="E12" s="2">
        <f>C12+D12</f>
        <v>9317098.2699999996</v>
      </c>
      <c r="F12" s="2">
        <f>95846.19+188332.09</f>
        <v>284178.28000000003</v>
      </c>
      <c r="G12" s="2">
        <f>G11+F12</f>
        <v>379427.99000000005</v>
      </c>
      <c r="H12" s="3">
        <f t="shared" ref="H12" si="2">E12-G12</f>
        <v>8937670.2799999993</v>
      </c>
      <c r="I12" s="4">
        <v>6.6799999999999998E-2</v>
      </c>
      <c r="J12" s="4">
        <f>G12/E12</f>
        <v>4.0723836864715181E-2</v>
      </c>
    </row>
    <row r="13" spans="1:15" ht="30" customHeight="1" x14ac:dyDescent="0.25">
      <c r="A13" s="7">
        <v>6</v>
      </c>
      <c r="B13" s="7" t="s">
        <v>29</v>
      </c>
      <c r="C13" s="2">
        <v>8572701.1199999992</v>
      </c>
      <c r="D13" s="2">
        <v>744397.15</v>
      </c>
      <c r="E13" s="2">
        <f t="shared" ref="E13" si="3">C13+D13</f>
        <v>9317098.2699999996</v>
      </c>
      <c r="F13" s="2">
        <f>402619.16+222372.85</f>
        <v>624992.01</v>
      </c>
      <c r="G13" s="2">
        <f t="shared" ref="G13" si="4">G12+F13</f>
        <v>1004420</v>
      </c>
      <c r="H13" s="3">
        <f>E12-G12</f>
        <v>8937670.2799999993</v>
      </c>
      <c r="I13" s="4">
        <v>0.1114</v>
      </c>
      <c r="J13" s="4">
        <f>G13/E13</f>
        <v>0.10780395042457785</v>
      </c>
    </row>
    <row r="14" spans="1:15" ht="30" x14ac:dyDescent="0.25">
      <c r="A14" s="7">
        <v>7</v>
      </c>
      <c r="B14" s="7" t="s">
        <v>30</v>
      </c>
      <c r="C14" s="2">
        <v>8572701.1199999992</v>
      </c>
      <c r="D14" s="2">
        <v>744397.15</v>
      </c>
      <c r="E14" s="2">
        <f t="shared" ref="E14:E15" si="5">C14+D14</f>
        <v>9317098.2699999996</v>
      </c>
      <c r="F14" s="2">
        <v>450190.79</v>
      </c>
      <c r="G14" s="2">
        <v>1454610.79</v>
      </c>
      <c r="H14" s="3">
        <v>7862487.4800000004</v>
      </c>
      <c r="I14" s="4">
        <v>0.15609999999999999</v>
      </c>
      <c r="J14" s="4">
        <f>G14/E14</f>
        <v>0.15612272703870494</v>
      </c>
    </row>
    <row r="15" spans="1:15" ht="30" x14ac:dyDescent="0.25">
      <c r="A15" s="7">
        <v>8</v>
      </c>
      <c r="B15" s="7" t="s">
        <v>31</v>
      </c>
      <c r="C15" s="2">
        <v>8572701.1199999992</v>
      </c>
      <c r="D15" s="2">
        <v>744397.15</v>
      </c>
      <c r="E15" s="2">
        <f t="shared" si="5"/>
        <v>9317098.2699999996</v>
      </c>
      <c r="F15" s="2">
        <v>765558.01</v>
      </c>
      <c r="G15" s="2">
        <v>2220168.7999999998</v>
      </c>
      <c r="H15" s="3">
        <v>7096929.4699999997</v>
      </c>
      <c r="I15" s="4">
        <v>0.2457</v>
      </c>
      <c r="J15" s="4">
        <f>G15/E15</f>
        <v>0.23828972665756804</v>
      </c>
    </row>
    <row r="16" spans="1:15" ht="30" customHeight="1" x14ac:dyDescent="0.25">
      <c r="A16" s="7">
        <v>9</v>
      </c>
      <c r="B16" s="7" t="s">
        <v>32</v>
      </c>
      <c r="C16" s="2">
        <v>8572701.1199999992</v>
      </c>
      <c r="D16" s="2">
        <v>744397.15</v>
      </c>
      <c r="E16" s="2">
        <f t="shared" ref="E16" si="6">C16+D16</f>
        <v>9317098.2699999996</v>
      </c>
      <c r="F16" s="2">
        <v>431218.24</v>
      </c>
      <c r="G16" s="2">
        <v>2651387.04</v>
      </c>
      <c r="H16" s="3">
        <v>6665711.2300000004</v>
      </c>
      <c r="I16" s="4">
        <v>0.29189999999999999</v>
      </c>
      <c r="J16" s="4">
        <v>0.28460000000000002</v>
      </c>
    </row>
    <row r="17" spans="1:10" ht="47.25" customHeight="1" x14ac:dyDescent="0.25"/>
    <row r="18" spans="1:10" x14ac:dyDescent="0.25">
      <c r="A18" s="14" t="s">
        <v>15</v>
      </c>
      <c r="B18" s="14"/>
      <c r="C18" s="14"/>
      <c r="D18" s="14"/>
      <c r="E18" s="14"/>
      <c r="F18" s="6"/>
      <c r="G18" s="14" t="s">
        <v>18</v>
      </c>
      <c r="H18" s="14"/>
      <c r="I18" s="14"/>
      <c r="J18" s="14"/>
    </row>
    <row r="19" spans="1:10" x14ac:dyDescent="0.25">
      <c r="A19" s="13" t="s">
        <v>13</v>
      </c>
      <c r="B19" s="13"/>
      <c r="C19" s="13"/>
      <c r="D19" s="13"/>
      <c r="E19" s="13"/>
      <c r="F19" s="5"/>
      <c r="G19" s="13" t="s">
        <v>14</v>
      </c>
      <c r="H19" s="13"/>
      <c r="I19" s="13"/>
      <c r="J19" s="13"/>
    </row>
  </sheetData>
  <mergeCells count="21">
    <mergeCell ref="A1:J1"/>
    <mergeCell ref="A2:J2"/>
    <mergeCell ref="A3:B3"/>
    <mergeCell ref="A4:B4"/>
    <mergeCell ref="A5:B5"/>
    <mergeCell ref="C3:J3"/>
    <mergeCell ref="A19:E19"/>
    <mergeCell ref="G19:J19"/>
    <mergeCell ref="A18:E18"/>
    <mergeCell ref="G18:J18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70" zoomScaleNormal="70" workbookViewId="0">
      <selection activeCell="D12" sqref="D1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31.5" customHeight="1" x14ac:dyDescent="0.25">
      <c r="A2" s="24" t="s">
        <v>21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2.5" customHeight="1" x14ac:dyDescent="0.25">
      <c r="A3" s="19" t="s">
        <v>10</v>
      </c>
      <c r="B3" s="19"/>
      <c r="C3" s="16" t="s">
        <v>22</v>
      </c>
      <c r="D3" s="16"/>
      <c r="E3" s="16"/>
      <c r="F3" s="16"/>
      <c r="G3" s="16"/>
      <c r="H3" s="16"/>
      <c r="I3" s="16"/>
      <c r="J3" s="16"/>
      <c r="K3" s="1"/>
    </row>
    <row r="4" spans="1:11" ht="22.5" customHeight="1" x14ac:dyDescent="0.25">
      <c r="A4" s="19" t="s">
        <v>11</v>
      </c>
      <c r="B4" s="19"/>
      <c r="C4" s="15">
        <v>45281</v>
      </c>
      <c r="D4" s="15"/>
      <c r="E4" s="16"/>
      <c r="F4" s="16"/>
      <c r="G4" s="16"/>
      <c r="H4" s="16"/>
      <c r="I4" s="16"/>
      <c r="J4" s="16"/>
      <c r="K4" s="1"/>
    </row>
    <row r="5" spans="1:11" ht="22.5" customHeight="1" x14ac:dyDescent="0.25">
      <c r="A5" s="19" t="s">
        <v>12</v>
      </c>
      <c r="B5" s="19"/>
      <c r="C5" s="15">
        <v>45586</v>
      </c>
      <c r="D5" s="15"/>
      <c r="E5" s="16"/>
      <c r="F5" s="16"/>
      <c r="G5" s="16"/>
      <c r="H5" s="16"/>
      <c r="I5" s="16"/>
      <c r="J5" s="16"/>
      <c r="K5" s="1"/>
    </row>
    <row r="6" spans="1:11" ht="15.75" customHeight="1" x14ac:dyDescent="0.25">
      <c r="A6" s="20" t="s">
        <v>0</v>
      </c>
      <c r="B6" s="20" t="s">
        <v>1</v>
      </c>
      <c r="C6" s="20" t="s">
        <v>3</v>
      </c>
      <c r="D6" s="21" t="s">
        <v>16</v>
      </c>
      <c r="E6" s="20" t="s">
        <v>4</v>
      </c>
      <c r="F6" s="20" t="s">
        <v>2</v>
      </c>
      <c r="G6" s="21" t="s">
        <v>17</v>
      </c>
      <c r="H6" s="20" t="s">
        <v>5</v>
      </c>
      <c r="I6" s="20" t="s">
        <v>6</v>
      </c>
      <c r="J6" s="20"/>
    </row>
    <row r="7" spans="1:11" ht="31.5" x14ac:dyDescent="0.25">
      <c r="A7" s="20"/>
      <c r="B7" s="20"/>
      <c r="C7" s="20"/>
      <c r="D7" s="22"/>
      <c r="E7" s="20"/>
      <c r="F7" s="20"/>
      <c r="G7" s="22"/>
      <c r="H7" s="20"/>
      <c r="I7" s="10" t="s">
        <v>7</v>
      </c>
      <c r="J7" s="10" t="s">
        <v>8</v>
      </c>
    </row>
    <row r="8" spans="1:11" ht="45" x14ac:dyDescent="0.25">
      <c r="A8" s="7">
        <v>1</v>
      </c>
      <c r="B8" s="11" t="s">
        <v>23</v>
      </c>
      <c r="C8" s="2">
        <v>8572701.1199999992</v>
      </c>
      <c r="D8" s="2">
        <v>0</v>
      </c>
      <c r="E8" s="2">
        <f>C8+D8</f>
        <v>8572701.1199999992</v>
      </c>
      <c r="F8" s="2">
        <v>68665.2</v>
      </c>
      <c r="G8" s="2">
        <f>SUM(F8)</f>
        <v>68665.2</v>
      </c>
      <c r="H8" s="3">
        <f>E8-G8</f>
        <v>8504035.9199999999</v>
      </c>
      <c r="I8" s="4">
        <f t="shared" ref="I8" si="0">G8/E8</f>
        <v>8.0097508403512378E-3</v>
      </c>
      <c r="J8" s="4">
        <f t="shared" ref="J8:J11" si="1">G8/E8</f>
        <v>8.0097508403512378E-3</v>
      </c>
    </row>
    <row r="9" spans="1:11" ht="45" x14ac:dyDescent="0.25">
      <c r="A9" s="7">
        <v>2</v>
      </c>
      <c r="B9" s="7" t="s">
        <v>19</v>
      </c>
      <c r="C9" s="2">
        <v>244954.15</v>
      </c>
      <c r="D9" s="2">
        <v>0</v>
      </c>
      <c r="E9" s="2">
        <f t="shared" ref="E9:E11" si="2">C9+D9</f>
        <v>244954.15</v>
      </c>
      <c r="F9" s="2">
        <v>92484.52</v>
      </c>
      <c r="G9" s="2">
        <f>SUM(F8:F9)</f>
        <v>161149.72</v>
      </c>
      <c r="H9" s="3">
        <f t="shared" ref="H9" si="3">E9-G9</f>
        <v>83804.429999999993</v>
      </c>
      <c r="I9" s="4">
        <f>G9/E9</f>
        <v>0.65787707617935853</v>
      </c>
      <c r="J9" s="4">
        <f t="shared" si="1"/>
        <v>0.65787707617935853</v>
      </c>
    </row>
    <row r="10" spans="1:11" x14ac:dyDescent="0.25">
      <c r="A10" s="7">
        <v>3</v>
      </c>
      <c r="B10" s="7"/>
      <c r="C10" s="2"/>
      <c r="D10" s="2"/>
      <c r="E10" s="2"/>
      <c r="F10" s="2"/>
      <c r="G10" s="2"/>
      <c r="H10" s="3"/>
      <c r="I10" s="4"/>
      <c r="J10" s="4"/>
    </row>
    <row r="11" spans="1:11" ht="45" x14ac:dyDescent="0.25">
      <c r="A11" s="7">
        <v>4</v>
      </c>
      <c r="B11" s="7" t="s">
        <v>20</v>
      </c>
      <c r="C11" s="2">
        <v>244954.15</v>
      </c>
      <c r="D11" s="2">
        <v>38103.1</v>
      </c>
      <c r="E11" s="2">
        <f t="shared" si="2"/>
        <v>283057.25</v>
      </c>
      <c r="F11" s="2">
        <v>38103.1</v>
      </c>
      <c r="G11" s="2">
        <f>SUM(F8:F11)</f>
        <v>199252.82</v>
      </c>
      <c r="H11" s="3">
        <f>E11-G11</f>
        <v>83804.429999999993</v>
      </c>
      <c r="I11" s="4">
        <f t="shared" ref="I11" si="4">G11/E11</f>
        <v>0.70393116586838889</v>
      </c>
      <c r="J11" s="4">
        <f t="shared" si="1"/>
        <v>0.70393116586838889</v>
      </c>
    </row>
    <row r="16" spans="1:11" x14ac:dyDescent="0.25">
      <c r="A16" s="14" t="s">
        <v>15</v>
      </c>
      <c r="B16" s="14"/>
      <c r="C16" s="14"/>
      <c r="D16" s="14"/>
      <c r="E16" s="14"/>
      <c r="F16" s="9"/>
      <c r="G16" s="14" t="s">
        <v>18</v>
      </c>
      <c r="H16" s="14"/>
      <c r="I16" s="14"/>
      <c r="J16" s="14"/>
    </row>
    <row r="17" spans="1:10" x14ac:dyDescent="0.25">
      <c r="A17" s="13" t="s">
        <v>13</v>
      </c>
      <c r="B17" s="13"/>
      <c r="C17" s="13"/>
      <c r="D17" s="13"/>
      <c r="E17" s="13"/>
      <c r="F17" s="8"/>
      <c r="G17" s="13" t="s">
        <v>14</v>
      </c>
      <c r="H17" s="13"/>
      <c r="I17" s="13"/>
      <c r="J17" s="13"/>
    </row>
  </sheetData>
  <mergeCells count="21">
    <mergeCell ref="A1:J1"/>
    <mergeCell ref="A2:J2"/>
    <mergeCell ref="A3:B3"/>
    <mergeCell ref="C3:J3"/>
    <mergeCell ref="A4:B4"/>
    <mergeCell ref="C4:J4"/>
    <mergeCell ref="A16:E16"/>
    <mergeCell ref="G16:J16"/>
    <mergeCell ref="A17:E17"/>
    <mergeCell ref="G17:J17"/>
    <mergeCell ref="A5:B5"/>
    <mergeCell ref="C5:J5"/>
    <mergeCell ref="A6:A7"/>
    <mergeCell ref="B6:B7"/>
    <mergeCell ref="C6:C7"/>
    <mergeCell ref="D6:D7"/>
    <mergeCell ref="E6:E7"/>
    <mergeCell ref="F6:F7"/>
    <mergeCell ref="G6:G7"/>
    <mergeCell ref="H6:H7"/>
    <mergeCell ref="I6:J6"/>
  </mergeCells>
  <printOptions horizontalCentered="1"/>
  <pageMargins left="0.51181102362204722" right="0.51181102362204722" top="1.6196874999999999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obsoleto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2024-10-08T12:11:50Z</cp:lastPrinted>
  <dcterms:created xsi:type="dcterms:W3CDTF">2023-07-17T14:21:07Z</dcterms:created>
  <dcterms:modified xsi:type="dcterms:W3CDTF">2024-10-08T12:11:59Z</dcterms:modified>
</cp:coreProperties>
</file>